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4550" windowHeight="7575" activeTab="0"/>
  </bookViews>
  <sheets>
    <sheet name="List of ingredients" sheetId="1" r:id="rId1"/>
    <sheet name="Calculation template" sheetId="2" r:id="rId2"/>
    <sheet name="AC" sheetId="3" r:id="rId3"/>
    <sheet name="TC" sheetId="4" r:id="rId4"/>
    <sheet name="Graph" sheetId="5" r:id="rId5"/>
  </sheets>
  <definedNames>
    <definedName name="_xlnm.Print_Area" localSheetId="1">'Calculation template'!$D$4:$M$20</definedName>
    <definedName name="_xlnm.Print_Area" localSheetId="0">'List of ingredients'!$A$1:$F$38</definedName>
  </definedNames>
  <calcPr fullCalcOnLoad="1"/>
</workbook>
</file>

<file path=xl/comments1.xml><?xml version="1.0" encoding="utf-8"?>
<comments xmlns="http://schemas.openxmlformats.org/spreadsheetml/2006/main">
  <authors>
    <author>c3l</author>
  </authors>
  <commentList>
    <comment ref="B2" authorId="0">
      <text>
        <r>
          <rPr>
            <b/>
            <sz val="9"/>
            <rFont val="Tahoma"/>
            <family val="0"/>
          </rPr>
          <t>c3l:</t>
        </r>
        <r>
          <rPr>
            <sz val="9"/>
            <rFont val="Tahoma"/>
            <family val="0"/>
          </rPr>
          <t xml:space="preserve">
You see that management costs and secretarial support appear also in lines 7 and 8. I distinguish between the recurrent managment and secretarial costs (lines 2 and 3) and the  managment and secretarial costs which are part of the development costs.
</t>
        </r>
      </text>
    </comment>
    <comment ref="F4" authorId="0">
      <text>
        <r>
          <rPr>
            <b/>
            <sz val="9"/>
            <rFont val="Tahoma"/>
            <family val="0"/>
          </rPr>
          <t>c3l:</t>
        </r>
        <r>
          <rPr>
            <sz val="9"/>
            <rFont val="Tahoma"/>
            <family val="0"/>
          </rPr>
          <t xml:space="preserve">
Note that the managerial and the secretarial costs here are recurrent costs which are recurrent!</t>
        </r>
      </text>
    </comment>
    <comment ref="D7" authorId="0">
      <text>
        <r>
          <rPr>
            <b/>
            <sz val="9"/>
            <rFont val="Tahoma"/>
            <family val="0"/>
          </rPr>
          <t>c3l:</t>
        </r>
        <r>
          <rPr>
            <sz val="9"/>
            <rFont val="Tahoma"/>
            <family val="0"/>
          </rPr>
          <t xml:space="preserve">
I assume two years of preparation asseiming that the manager uses a sixth of his time to manage this course. Given that the development time is two years the formula is: (1/6)*2</t>
        </r>
      </text>
    </comment>
    <comment ref="D11" authorId="0">
      <text>
        <r>
          <rPr>
            <b/>
            <sz val="9"/>
            <rFont val="Tahoma"/>
            <family val="0"/>
          </rPr>
          <t>c3l:</t>
        </r>
        <r>
          <rPr>
            <sz val="9"/>
            <rFont val="Tahoma"/>
            <family val="0"/>
          </rPr>
          <t xml:space="preserve">
Here I put the 15 study guides @ 50 pages each  and the 1 reader at 200 pages (=4*50 pages) together: 15+4 =19 units of 50 pages.</t>
        </r>
      </text>
    </comment>
    <comment ref="F28" authorId="0">
      <text>
        <r>
          <rPr>
            <b/>
            <sz val="9"/>
            <rFont val="Tahoma"/>
            <family val="0"/>
          </rPr>
          <t>c3l:</t>
        </r>
        <r>
          <rPr>
            <sz val="9"/>
            <rFont val="Tahoma"/>
            <family val="0"/>
          </rPr>
          <t xml:space="preserve">
This is a semi-variable cost as the next one is also. Group size 25.</t>
        </r>
      </text>
    </comment>
  </commentList>
</comments>
</file>

<file path=xl/comments2.xml><?xml version="1.0" encoding="utf-8"?>
<comments xmlns="http://schemas.openxmlformats.org/spreadsheetml/2006/main">
  <authors>
    <author>c3l</author>
  </authors>
  <commentList>
    <comment ref="F7" authorId="0">
      <text>
        <r>
          <rPr>
            <b/>
            <sz val="9"/>
            <rFont val="Tahoma"/>
            <family val="0"/>
          </rPr>
          <t>c3l:</t>
        </r>
        <r>
          <rPr>
            <sz val="9"/>
            <rFont val="Tahoma"/>
            <family val="0"/>
          </rPr>
          <t xml:space="preserve">
Note that these costs are recurrent costs rather than development costs.</t>
        </r>
      </text>
    </comment>
    <comment ref="M13" authorId="0">
      <text>
        <r>
          <rPr>
            <b/>
            <sz val="9"/>
            <rFont val="Tahoma"/>
            <family val="2"/>
          </rPr>
          <t>c3l:</t>
        </r>
        <r>
          <rPr>
            <sz val="9"/>
            <rFont val="Tahoma"/>
            <family val="2"/>
          </rPr>
          <t xml:space="preserve">
You find all the trecurrent costs of management etc. included. These are also fixed costs sindce they do not depend on the nzumber 0of students. Hence they are to be included here.</t>
        </r>
      </text>
    </comment>
  </commentList>
</comments>
</file>

<file path=xl/sharedStrings.xml><?xml version="1.0" encoding="utf-8"?>
<sst xmlns="http://schemas.openxmlformats.org/spreadsheetml/2006/main" count="155" uniqueCount="110">
  <si>
    <t>Type of unit</t>
  </si>
  <si>
    <t xml:space="preserve">No of units  </t>
  </si>
  <si>
    <t xml:space="preserve">Rate per unit  </t>
  </si>
  <si>
    <t xml:space="preserve">  Costs ($$)</t>
  </si>
  <si>
    <t>Development Print</t>
  </si>
  <si>
    <t xml:space="preserve">  Authoring of study guide</t>
  </si>
  <si>
    <t xml:space="preserve">  Editing and design </t>
  </si>
  <si>
    <t>Replication and Distribution</t>
  </si>
  <si>
    <t xml:space="preserve">  Cost/student ($$)</t>
  </si>
  <si>
    <t>Student Support</t>
  </si>
  <si>
    <t xml:space="preserve">  Marking of assignment </t>
  </si>
  <si>
    <t>Year 1</t>
  </si>
  <si>
    <t>Year 2</t>
  </si>
  <si>
    <t>Year 3</t>
  </si>
  <si>
    <t>Year 4</t>
  </si>
  <si>
    <t>Year 5</t>
  </si>
  <si>
    <t>Year 6</t>
  </si>
  <si>
    <t>No of students</t>
  </si>
  <si>
    <t>Accumulated</t>
  </si>
  <si>
    <t>Annualization</t>
  </si>
  <si>
    <t>Input</t>
  </si>
  <si>
    <t>r</t>
  </si>
  <si>
    <t>rate</t>
  </si>
  <si>
    <t>n</t>
  </si>
  <si>
    <t>years</t>
  </si>
  <si>
    <t>C</t>
  </si>
  <si>
    <t>amount</t>
  </si>
  <si>
    <t>(Intermediate value)</t>
  </si>
  <si>
    <t>a(r,n)</t>
  </si>
  <si>
    <t>Annualization factor</t>
  </si>
  <si>
    <t>Result</t>
  </si>
  <si>
    <t>C*a(r,n)</t>
  </si>
  <si>
    <t xml:space="preserve">Annualized amount </t>
  </si>
  <si>
    <t>Aggregate unit costs</t>
  </si>
  <si>
    <t>TC=F+VxN</t>
  </si>
  <si>
    <t>AC=F/N+V</t>
  </si>
  <si>
    <t>Income</t>
  </si>
  <si>
    <t>Fee</t>
  </si>
  <si>
    <t xml:space="preserve">Income per student </t>
  </si>
  <si>
    <t>Total</t>
  </si>
  <si>
    <t xml:space="preserve">  Preparation of a Reader</t>
  </si>
  <si>
    <t>Development Cassettes</t>
  </si>
  <si>
    <t xml:space="preserve">Development Assignment </t>
  </si>
  <si>
    <t>Author</t>
  </si>
  <si>
    <t>Editing and design</t>
  </si>
  <si>
    <t xml:space="preserve">  Tutor (per group of 25)</t>
  </si>
  <si>
    <t xml:space="preserve">  Tuition expenses</t>
  </si>
  <si>
    <t xml:space="preserve">  Production of Reader</t>
  </si>
  <si>
    <t>Income per student</t>
  </si>
  <si>
    <t xml:space="preserve">  Copyright </t>
  </si>
  <si>
    <t>FD</t>
  </si>
  <si>
    <t>FM</t>
  </si>
  <si>
    <t xml:space="preserve">  Production assignments</t>
  </si>
  <si>
    <t xml:space="preserve">  Production study guides</t>
  </si>
  <si>
    <t>FD depreciated (6 years)</t>
  </si>
  <si>
    <t xml:space="preserve">F depreciated </t>
  </si>
  <si>
    <t>Profit</t>
  </si>
  <si>
    <t xml:space="preserve">F annualized/per year  </t>
  </si>
  <si>
    <t>F annualized (total)</t>
  </si>
  <si>
    <t xml:space="preserve">  Packaging and postage</t>
  </si>
  <si>
    <t>per annum salary</t>
  </si>
  <si>
    <t>Study guide (50 pp)</t>
  </si>
  <si>
    <t>Reader (200 pp)</t>
  </si>
  <si>
    <t>Per 50 pp</t>
  </si>
  <si>
    <t>Per 60 min</t>
  </si>
  <si>
    <t>Per assignment</t>
  </si>
  <si>
    <t>Per study guide</t>
  </si>
  <si>
    <t xml:space="preserve">Per assignment </t>
  </si>
  <si>
    <t>Per Hour  and group of 25</t>
  </si>
  <si>
    <t>Per group of 25</t>
  </si>
  <si>
    <t xml:space="preserve">Per reader </t>
  </si>
  <si>
    <t xml:space="preserve">  Production of cassette</t>
  </si>
  <si>
    <t>Per cassette</t>
  </si>
  <si>
    <t>Per mailing</t>
  </si>
  <si>
    <t>Per credit point</t>
  </si>
  <si>
    <t xml:space="preserve">Total fixed costs of development </t>
  </si>
  <si>
    <t>Total fixed costs of maintenance</t>
  </si>
  <si>
    <t>Total fixed costs</t>
  </si>
  <si>
    <t xml:space="preserve">  Professional speaker</t>
  </si>
  <si>
    <t xml:space="preserve">  Production</t>
  </si>
  <si>
    <t xml:space="preserve">  Assignment</t>
  </si>
  <si>
    <t xml:space="preserve">Total variable cost per student </t>
  </si>
  <si>
    <t>F</t>
  </si>
  <si>
    <t>FD annualized (6 years at 7.5%)</t>
  </si>
  <si>
    <r>
      <t xml:space="preserve">(1+r) </t>
    </r>
    <r>
      <rPr>
        <vertAlign val="superscript"/>
        <sz val="10"/>
        <rFont val="Times New Roman"/>
        <family val="1"/>
      </rPr>
      <t>n</t>
    </r>
  </si>
  <si>
    <t xml:space="preserve">Break even point </t>
  </si>
  <si>
    <t>V</t>
  </si>
  <si>
    <t>I</t>
  </si>
  <si>
    <t>Recurrent costs</t>
  </si>
  <si>
    <t>R</t>
  </si>
  <si>
    <r>
      <t xml:space="preserve">B </t>
    </r>
    <r>
      <rPr>
        <b/>
        <sz val="10"/>
        <rFont val="Arial"/>
        <family val="2"/>
      </rPr>
      <t xml:space="preserve">   ONE-OFF DEVELOPMENT AND PRODUCTION COSTS</t>
    </r>
  </si>
  <si>
    <r>
      <t xml:space="preserve">C   </t>
    </r>
    <r>
      <rPr>
        <b/>
        <sz val="10"/>
        <rFont val="Arial"/>
        <family val="2"/>
      </rPr>
      <t xml:space="preserve"> MAINTENANCE COSTS (PART OF PRINTED MATERIAL ONLY)</t>
    </r>
  </si>
  <si>
    <r>
      <t xml:space="preserve">D  </t>
    </r>
    <r>
      <rPr>
        <b/>
        <sz val="10"/>
        <rFont val="Arial"/>
        <family val="2"/>
      </rPr>
      <t>ANNUAL PRESENTATION COSTS (all per student)</t>
    </r>
  </si>
  <si>
    <t>E INCOME (per student per credit)</t>
  </si>
  <si>
    <r>
      <t xml:space="preserve">A </t>
    </r>
    <r>
      <rPr>
        <b/>
        <sz val="10"/>
        <rFont val="Arial"/>
        <family val="2"/>
      </rPr>
      <t xml:space="preserve">  COURSE OVERHEADS </t>
    </r>
  </si>
  <si>
    <t>FM depreciated (3 years)</t>
  </si>
  <si>
    <t>FM annualized  (3 years at 7.5%)</t>
  </si>
  <si>
    <t xml:space="preserve">  Management (ongoing)</t>
  </si>
  <si>
    <t xml:space="preserve">  Secretarial support (ongoing)</t>
  </si>
  <si>
    <t xml:space="preserve">  Management (development)</t>
  </si>
  <si>
    <t xml:space="preserve">  Secretarial support (development)</t>
  </si>
  <si>
    <t xml:space="preserve">  Development of audio cassettes</t>
  </si>
  <si>
    <t>(1+r)</t>
  </si>
  <si>
    <t>variable</t>
  </si>
  <si>
    <t>operating</t>
  </si>
  <si>
    <t xml:space="preserve"> </t>
  </si>
  <si>
    <t>fixed</t>
  </si>
  <si>
    <t>capital</t>
  </si>
  <si>
    <t>recurrent/non-recurrent</t>
  </si>
  <si>
    <t xml:space="preserve">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</si>
</sst>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
    <numFmt numFmtId="181" formatCode="#,##0.0"/>
    <numFmt numFmtId="182" formatCode="#,##0\ &quot;DM&quot;"/>
    <numFmt numFmtId="183" formatCode="0.0000"/>
    <numFmt numFmtId="184" formatCode="0.000"/>
    <numFmt numFmtId="185" formatCode="0.0%"/>
    <numFmt numFmtId="186" formatCode="[$-407]dddd\,\ d\.\ mmmm\ yyyy"/>
  </numFmts>
  <fonts count="55">
    <font>
      <sz val="10"/>
      <name val="Arial"/>
      <family val="0"/>
    </font>
    <font>
      <b/>
      <sz val="12"/>
      <name val="Arial"/>
      <family val="2"/>
    </font>
    <font>
      <b/>
      <sz val="10"/>
      <name val="Arial"/>
      <family val="2"/>
    </font>
    <font>
      <sz val="10"/>
      <name val="Times New Roman"/>
      <family val="1"/>
    </font>
    <font>
      <b/>
      <sz val="10"/>
      <name val="Times New Roman"/>
      <family val="1"/>
    </font>
    <font>
      <sz val="10"/>
      <color indexed="12"/>
      <name val="Times New Roman"/>
      <family val="1"/>
    </font>
    <font>
      <b/>
      <sz val="10"/>
      <color indexed="57"/>
      <name val="Times New Roman"/>
      <family val="1"/>
    </font>
    <font>
      <b/>
      <i/>
      <sz val="10"/>
      <name val="Arial"/>
      <family val="2"/>
    </font>
    <font>
      <u val="single"/>
      <sz val="10"/>
      <color indexed="12"/>
      <name val="Arial"/>
      <family val="0"/>
    </font>
    <font>
      <u val="single"/>
      <sz val="10"/>
      <color indexed="36"/>
      <name val="Arial"/>
      <family val="0"/>
    </font>
    <font>
      <sz val="10"/>
      <color indexed="22"/>
      <name val="Arial"/>
      <family val="0"/>
    </font>
    <font>
      <vertAlign val="superscript"/>
      <sz val="10"/>
      <name val="Times New Roman"/>
      <family val="1"/>
    </font>
    <font>
      <sz val="9"/>
      <name val="Tahoma"/>
      <family val="0"/>
    </font>
    <font>
      <b/>
      <sz val="9"/>
      <name val="Tahoma"/>
      <family val="0"/>
    </font>
    <font>
      <sz val="10"/>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b/>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5">
    <xf numFmtId="0" fontId="0" fillId="0" borderId="0" xfId="0" applyAlignment="1">
      <alignment/>
    </xf>
    <xf numFmtId="0" fontId="0" fillId="0" borderId="0" xfId="0" applyAlignment="1">
      <alignment horizontal="left"/>
    </xf>
    <xf numFmtId="0" fontId="0" fillId="33" borderId="0" xfId="0" applyFill="1" applyAlignment="1">
      <alignment/>
    </xf>
    <xf numFmtId="0" fontId="1" fillId="33" borderId="0" xfId="0" applyFont="1" applyFill="1" applyAlignment="1">
      <alignment horizontal="left"/>
    </xf>
    <xf numFmtId="0" fontId="0" fillId="33" borderId="0" xfId="0" applyFill="1" applyAlignment="1">
      <alignment horizontal="left"/>
    </xf>
    <xf numFmtId="0" fontId="0" fillId="33" borderId="0" xfId="0" applyFill="1" applyAlignment="1">
      <alignment horizontal="right"/>
    </xf>
    <xf numFmtId="0" fontId="2" fillId="34" borderId="0" xfId="0" applyFont="1" applyFill="1" applyAlignment="1">
      <alignment horizontal="left"/>
    </xf>
    <xf numFmtId="0" fontId="2" fillId="34" borderId="0" xfId="0" applyFont="1" applyFill="1" applyAlignment="1">
      <alignment horizontal="right"/>
    </xf>
    <xf numFmtId="0" fontId="2" fillId="34" borderId="0" xfId="0" applyFont="1" applyFill="1" applyAlignment="1">
      <alignment/>
    </xf>
    <xf numFmtId="0" fontId="2" fillId="0" borderId="0" xfId="0" applyFont="1" applyAlignment="1">
      <alignment/>
    </xf>
    <xf numFmtId="1" fontId="0" fillId="0" borderId="0" xfId="0" applyNumberFormat="1" applyAlignment="1">
      <alignment/>
    </xf>
    <xf numFmtId="0" fontId="3" fillId="34" borderId="0" xfId="0" applyFont="1" applyFill="1" applyAlignment="1">
      <alignment/>
    </xf>
    <xf numFmtId="0" fontId="4" fillId="34" borderId="0" xfId="0" applyFont="1" applyFill="1" applyAlignment="1">
      <alignment/>
    </xf>
    <xf numFmtId="0" fontId="5" fillId="34" borderId="0" xfId="0" applyFont="1" applyFill="1" applyAlignment="1">
      <alignment/>
    </xf>
    <xf numFmtId="1" fontId="5" fillId="34" borderId="0" xfId="0" applyNumberFormat="1" applyFont="1" applyFill="1" applyAlignment="1">
      <alignment/>
    </xf>
    <xf numFmtId="183" fontId="3" fillId="34" borderId="0" xfId="0" applyNumberFormat="1" applyFont="1" applyFill="1" applyAlignment="1">
      <alignment/>
    </xf>
    <xf numFmtId="184" fontId="3" fillId="34" borderId="0" xfId="0" applyNumberFormat="1" applyFont="1" applyFill="1" applyAlignment="1">
      <alignment/>
    </xf>
    <xf numFmtId="0" fontId="6" fillId="34" borderId="0" xfId="0" applyFont="1" applyFill="1" applyAlignment="1">
      <alignment/>
    </xf>
    <xf numFmtId="1" fontId="6" fillId="34" borderId="0" xfId="0" applyNumberFormat="1" applyFont="1" applyFill="1" applyAlignment="1">
      <alignment/>
    </xf>
    <xf numFmtId="0" fontId="2" fillId="33" borderId="0" xfId="0" applyFont="1" applyFill="1" applyAlignment="1">
      <alignment/>
    </xf>
    <xf numFmtId="185" fontId="5" fillId="34" borderId="0" xfId="0" applyNumberFormat="1" applyFont="1" applyFill="1" applyAlignment="1">
      <alignment/>
    </xf>
    <xf numFmtId="2" fontId="0" fillId="0" borderId="0" xfId="0" applyNumberFormat="1" applyAlignment="1">
      <alignment/>
    </xf>
    <xf numFmtId="0" fontId="0" fillId="0" borderId="0" xfId="0" applyFill="1" applyAlignment="1">
      <alignment/>
    </xf>
    <xf numFmtId="0" fontId="0" fillId="0" borderId="0" xfId="0" applyFont="1" applyFill="1" applyAlignment="1">
      <alignment horizontal="left"/>
    </xf>
    <xf numFmtId="0" fontId="2" fillId="33" borderId="0" xfId="0" applyFont="1" applyFill="1" applyAlignment="1">
      <alignment horizontal="left"/>
    </xf>
    <xf numFmtId="2" fontId="2" fillId="34" borderId="0" xfId="0" applyNumberFormat="1" applyFont="1" applyFill="1" applyAlignment="1">
      <alignment horizontal="right"/>
    </xf>
    <xf numFmtId="2" fontId="2" fillId="34" borderId="0" xfId="0" applyNumberFormat="1" applyFont="1" applyFill="1" applyAlignment="1">
      <alignment/>
    </xf>
    <xf numFmtId="2" fontId="2" fillId="33" borderId="0" xfId="0" applyNumberFormat="1" applyFont="1" applyFill="1" applyAlignment="1">
      <alignment/>
    </xf>
    <xf numFmtId="1" fontId="2" fillId="33" borderId="0" xfId="0" applyNumberFormat="1" applyFont="1" applyFill="1" applyAlignment="1">
      <alignment/>
    </xf>
    <xf numFmtId="1" fontId="10" fillId="0" borderId="0" xfId="0" applyNumberFormat="1" applyFont="1" applyAlignment="1">
      <alignment/>
    </xf>
    <xf numFmtId="0" fontId="10" fillId="0" borderId="0" xfId="0" applyFont="1" applyAlignment="1">
      <alignment/>
    </xf>
    <xf numFmtId="1" fontId="2" fillId="34" borderId="0" xfId="0" applyNumberFormat="1" applyFont="1" applyFill="1" applyAlignment="1">
      <alignment/>
    </xf>
    <xf numFmtId="1" fontId="0" fillId="0" borderId="0" xfId="0" applyNumberFormat="1" applyFill="1" applyAlignment="1">
      <alignment/>
    </xf>
    <xf numFmtId="0" fontId="7" fillId="35" borderId="0" xfId="0" applyFont="1" applyFill="1" applyAlignment="1">
      <alignment horizontal="left"/>
    </xf>
    <xf numFmtId="0" fontId="0" fillId="35" borderId="0" xfId="0" applyFill="1" applyAlignment="1">
      <alignment/>
    </xf>
    <xf numFmtId="184" fontId="0" fillId="35" borderId="0" xfId="0" applyNumberFormat="1" applyFill="1" applyAlignment="1">
      <alignment/>
    </xf>
    <xf numFmtId="1" fontId="0" fillId="35" borderId="0" xfId="0" applyNumberFormat="1" applyFill="1" applyAlignment="1">
      <alignment/>
    </xf>
    <xf numFmtId="2" fontId="0" fillId="35" borderId="0" xfId="0" applyNumberFormat="1" applyFill="1" applyAlignment="1">
      <alignment/>
    </xf>
    <xf numFmtId="1" fontId="2" fillId="0" borderId="0" xfId="0" applyNumberFormat="1" applyFont="1" applyAlignment="1">
      <alignment/>
    </xf>
    <xf numFmtId="1" fontId="2" fillId="0" borderId="0" xfId="0" applyNumberFormat="1" applyFont="1" applyFill="1" applyAlignment="1">
      <alignment/>
    </xf>
    <xf numFmtId="2" fontId="2" fillId="0" borderId="0" xfId="0" applyNumberFormat="1" applyFont="1" applyAlignment="1">
      <alignment/>
    </xf>
    <xf numFmtId="167" fontId="0" fillId="0" borderId="0" xfId="0" applyNumberFormat="1" applyAlignment="1">
      <alignment/>
    </xf>
    <xf numFmtId="0" fontId="53" fillId="0" borderId="0" xfId="0" applyFont="1" applyAlignment="1">
      <alignment/>
    </xf>
    <xf numFmtId="1" fontId="53" fillId="0" borderId="0" xfId="0" applyNumberFormat="1" applyFont="1" applyAlignment="1">
      <alignment/>
    </xf>
    <xf numFmtId="2" fontId="53" fillId="0" borderId="0" xfId="0" applyNumberFormat="1" applyFont="1" applyAlignment="1">
      <alignment/>
    </xf>
    <xf numFmtId="0" fontId="0" fillId="2" borderId="0" xfId="0" applyFill="1" applyAlignment="1">
      <alignment/>
    </xf>
    <xf numFmtId="1" fontId="53" fillId="2" borderId="0" xfId="0" applyNumberFormat="1" applyFont="1" applyFill="1" applyAlignment="1">
      <alignment/>
    </xf>
    <xf numFmtId="1" fontId="0" fillId="2" borderId="0" xfId="0" applyNumberFormat="1" applyFill="1" applyAlignment="1">
      <alignment/>
    </xf>
    <xf numFmtId="0" fontId="53" fillId="2" borderId="0" xfId="0" applyFont="1" applyFill="1" applyAlignment="1">
      <alignment/>
    </xf>
    <xf numFmtId="0" fontId="0" fillId="13" borderId="0" xfId="0" applyFill="1" applyAlignment="1">
      <alignment/>
    </xf>
    <xf numFmtId="1" fontId="53" fillId="13" borderId="0" xfId="0" applyNumberFormat="1" applyFont="1" applyFill="1" applyAlignment="1">
      <alignment/>
    </xf>
    <xf numFmtId="183" fontId="5" fillId="34" borderId="0" xfId="0" applyNumberFormat="1" applyFont="1" applyFill="1" applyAlignment="1">
      <alignment horizontal="left" indent="4"/>
    </xf>
    <xf numFmtId="0" fontId="0" fillId="0" borderId="0" xfId="0" applyFont="1" applyAlignment="1">
      <alignment/>
    </xf>
    <xf numFmtId="0" fontId="0" fillId="0" borderId="10" xfId="0" applyBorder="1" applyAlignment="1">
      <alignment/>
    </xf>
    <xf numFmtId="0" fontId="0" fillId="0" borderId="1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065"/>
          <c:w val="0.9355"/>
          <c:h val="0.8785"/>
        </c:manualLayout>
      </c:layout>
      <c:lineChart>
        <c:grouping val="standard"/>
        <c:varyColors val="0"/>
        <c:ser>
          <c:idx val="2"/>
          <c:order val="0"/>
          <c:tx>
            <c:strRef>
              <c:f>Graph!$C$7</c:f>
              <c:strCache>
                <c:ptCount val="1"/>
                <c:pt idx="0">
                  <c:v>Aggregate unit costs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Graph!$D$5:$I$5</c:f>
              <c:numCache>
                <c:ptCount val="6"/>
              </c:numCache>
            </c:numRef>
          </c:cat>
          <c:val>
            <c:numRef>
              <c:f>Graph!$D$7:$I$7</c:f>
              <c:numCache>
                <c:ptCount val="6"/>
              </c:numCache>
            </c:numRef>
          </c:val>
          <c:smooth val="0"/>
        </c:ser>
        <c:ser>
          <c:idx val="4"/>
          <c:order val="1"/>
          <c:tx>
            <c:strRef>
              <c:f>Graph!$C$9</c:f>
              <c:strCache>
                <c:ptCount val="1"/>
                <c:pt idx="0">
                  <c:v>AC=F/N+V</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Graph!$D$5:$I$5</c:f>
              <c:numCache>
                <c:ptCount val="6"/>
              </c:numCache>
            </c:numRef>
          </c:cat>
          <c:val>
            <c:numRef>
              <c:f>Graph!$D$9:$I$9</c:f>
              <c:numCache>
                <c:ptCount val="6"/>
              </c:numCache>
            </c:numRef>
          </c:val>
          <c:smooth val="0"/>
        </c:ser>
        <c:marker val="1"/>
        <c:axId val="38538875"/>
        <c:axId val="11305556"/>
      </c:lineChart>
      <c:catAx>
        <c:axId val="3853887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No students</a:t>
                </a:r>
              </a:p>
            </c:rich>
          </c:tx>
          <c:layout>
            <c:manualLayout>
              <c:xMode val="factor"/>
              <c:yMode val="factor"/>
              <c:x val="-0.00425"/>
              <c:y val="-0.00025"/>
            </c:manualLayout>
          </c:layout>
          <c:overlay val="0"/>
          <c:spPr>
            <a:noFill/>
            <a:ln>
              <a:noFill/>
            </a:ln>
          </c:spPr>
        </c:title>
        <c:delete val="0"/>
        <c:numFmt formatCode="General" sourceLinked="1"/>
        <c:majorTickMark val="in"/>
        <c:minorTickMark val="in"/>
        <c:tickLblPos val="nextTo"/>
        <c:spPr>
          <a:ln w="3175">
            <a:solidFill>
              <a:srgbClr val="000000"/>
            </a:solidFill>
          </a:ln>
        </c:spPr>
        <c:crossAx val="11305556"/>
        <c:crosses val="autoZero"/>
        <c:auto val="1"/>
        <c:lblOffset val="100"/>
        <c:tickLblSkip val="1"/>
        <c:noMultiLvlLbl val="0"/>
      </c:catAx>
      <c:valAx>
        <c:axId val="1130555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Average costs per student</a:t>
                </a:r>
              </a:p>
            </c:rich>
          </c:tx>
          <c:layout>
            <c:manualLayout>
              <c:xMode val="factor"/>
              <c:yMode val="factor"/>
              <c:x val="-0.00775"/>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538875"/>
        <c:crossesAt val="1"/>
        <c:crossBetween val="midCat"/>
        <c:dispUnits/>
      </c:valAx>
      <c:spPr>
        <a:solidFill>
          <a:srgbClr val="C0C0C0"/>
        </a:solidFill>
        <a:ln w="12700">
          <a:solidFill>
            <a:srgbClr val="808080"/>
          </a:solidFill>
        </a:ln>
      </c:spPr>
    </c:plotArea>
    <c:legend>
      <c:legendPos val="b"/>
      <c:layout>
        <c:manualLayout>
          <c:xMode val="edge"/>
          <c:yMode val="edge"/>
          <c:x val="0.382"/>
          <c:y val="0.9535"/>
          <c:w val="0.29925"/>
          <c:h val="0.03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Costs and income</a:t>
            </a:r>
          </a:p>
        </c:rich>
      </c:tx>
      <c:layout>
        <c:manualLayout>
          <c:xMode val="factor"/>
          <c:yMode val="factor"/>
          <c:x val="0"/>
          <c:y val="-0.00175"/>
        </c:manualLayout>
      </c:layout>
      <c:spPr>
        <a:noFill/>
        <a:ln>
          <a:noFill/>
        </a:ln>
      </c:spPr>
    </c:title>
    <c:plotArea>
      <c:layout>
        <c:manualLayout>
          <c:xMode val="edge"/>
          <c:yMode val="edge"/>
          <c:x val="0.002"/>
          <c:y val="-0.005"/>
          <c:w val="0.9545"/>
          <c:h val="0.7885"/>
        </c:manualLayout>
      </c:layout>
      <c:lineChart>
        <c:grouping val="standard"/>
        <c:varyColors val="0"/>
        <c:ser>
          <c:idx val="1"/>
          <c:order val="0"/>
          <c:tx>
            <c:strRef>
              <c:f>Graph!$C$6</c:f>
              <c:strCache>
                <c:ptCount val="1"/>
                <c:pt idx="0">
                  <c:v>F annualized (total)</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Graph!$D$5:$I$5</c:f>
              <c:numCache>
                <c:ptCount val="6"/>
              </c:numCache>
            </c:numRef>
          </c:cat>
          <c:val>
            <c:numRef>
              <c:f>Graph!$D$6:$I$6</c:f>
              <c:numCache>
                <c:ptCount val="6"/>
              </c:numCache>
            </c:numRef>
          </c:val>
          <c:smooth val="0"/>
        </c:ser>
        <c:ser>
          <c:idx val="3"/>
          <c:order val="1"/>
          <c:tx>
            <c:strRef>
              <c:f>Graph!$C$8</c:f>
              <c:strCache>
                <c:ptCount val="1"/>
                <c:pt idx="0">
                  <c:v>TC=F+VxN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Graph!$D$5:$I$5</c:f>
              <c:numCache>
                <c:ptCount val="6"/>
              </c:numCache>
            </c:numRef>
          </c:cat>
          <c:val>
            <c:numRef>
              <c:f>Graph!$D$8:$I$8</c:f>
              <c:numCache>
                <c:ptCount val="6"/>
              </c:numCache>
            </c:numRef>
          </c:val>
          <c:smooth val="0"/>
        </c:ser>
        <c:ser>
          <c:idx val="6"/>
          <c:order val="2"/>
          <c:tx>
            <c:strRef>
              <c:f>Graph!$C$11</c:f>
              <c:strCache>
                <c:ptCount val="1"/>
                <c:pt idx="0">
                  <c:v>Income</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Graph!$D$5:$I$5</c:f>
              <c:numCache>
                <c:ptCount val="6"/>
              </c:numCache>
            </c:numRef>
          </c:cat>
          <c:val>
            <c:numRef>
              <c:f>Graph!$D$11:$I$11</c:f>
              <c:numCache>
                <c:ptCount val="6"/>
              </c:numCache>
            </c:numRef>
          </c:val>
          <c:smooth val="0"/>
        </c:ser>
        <c:marker val="1"/>
        <c:axId val="34641141"/>
        <c:axId val="43334814"/>
      </c:lineChart>
      <c:catAx>
        <c:axId val="3464114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No students</a:t>
                </a:r>
              </a:p>
            </c:rich>
          </c:tx>
          <c:layout>
            <c:manualLayout>
              <c:xMode val="factor"/>
              <c:yMode val="factor"/>
              <c:x val="-0.03275"/>
              <c:y val="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334814"/>
        <c:crosses val="autoZero"/>
        <c:auto val="1"/>
        <c:lblOffset val="100"/>
        <c:tickLblSkip val="1"/>
        <c:noMultiLvlLbl val="0"/>
      </c:catAx>
      <c:valAx>
        <c:axId val="4333481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t>
                </a:r>
              </a:p>
            </c:rich>
          </c:tx>
          <c:layout>
            <c:manualLayout>
              <c:xMode val="factor"/>
              <c:yMode val="factor"/>
              <c:x val="0.0075"/>
              <c:y val="-0.038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641141"/>
        <c:crossesAt val="1"/>
        <c:crossBetween val="midCat"/>
        <c:dispUnits/>
      </c:valAx>
      <c:spPr>
        <a:solidFill>
          <a:srgbClr val="C0C0C0"/>
        </a:solidFill>
        <a:ln w="12700">
          <a:solidFill>
            <a:srgbClr val="808080"/>
          </a:solidFill>
        </a:ln>
      </c:spPr>
    </c:plotArea>
    <c:legend>
      <c:legendPos val="b"/>
      <c:layout>
        <c:manualLayout>
          <c:xMode val="edge"/>
          <c:yMode val="edge"/>
          <c:x val="0.3275"/>
          <c:y val="0.9535"/>
          <c:w val="0.3865"/>
          <c:h val="0.03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2"/>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02"/>
  </sheetViews>
  <pageMargins left="0.75" right="0.75" top="1" bottom="1" header="0.4921259845" footer="0.492125984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0.07625</cdr:x>
      <cdr:y>0.1385</cdr:y>
    </cdr:from>
    <cdr:to>
      <cdr:x>0.18725</cdr:x>
      <cdr:y>0.21975</cdr:y>
    </cdr:to>
    <cdr:sp>
      <cdr:nvSpPr>
        <cdr:cNvPr id="1" name="Rectangular Callout 1"/>
        <cdr:cNvSpPr>
          <a:spLocks/>
        </cdr:cNvSpPr>
      </cdr:nvSpPr>
      <cdr:spPr>
        <a:xfrm>
          <a:off x="657225" y="790575"/>
          <a:ext cx="962025" cy="466725"/>
        </a:xfrm>
        <a:prstGeom prst="wedgeRectCallout">
          <a:avLst>
            <a:gd name="adj1" fmla="val -20833"/>
            <a:gd name="adj2" fmla="val 115208"/>
          </a:avLst>
        </a:prstGeom>
        <a:solidFill>
          <a:srgbClr val="FFFFFF"/>
        </a:solidFill>
        <a:ln w="25400" cmpd="sng">
          <a:solidFill>
            <a:srgbClr val="F79646"/>
          </a:solidFill>
          <a:headEnd type="none"/>
          <a:tailEnd type="none"/>
        </a:ln>
      </cdr:spPr>
      <cdr:txBody>
        <a:bodyPr vertOverflow="clip" wrap="square"/>
        <a:p>
          <a:pPr algn="l">
            <a:defRPr/>
          </a:pPr>
          <a:r>
            <a:rPr lang="en-US" cap="none" sz="1100" b="0" i="0" u="none" baseline="0">
              <a:solidFill>
                <a:srgbClr val="000000"/>
              </a:solidFill>
            </a:rPr>
            <a:t>Average</a:t>
          </a:r>
          <a:r>
            <a:rPr lang="en-US" cap="none" sz="1100" b="0" i="0" u="none" baseline="0">
              <a:solidFill>
                <a:srgbClr val="000000"/>
              </a:solidFill>
            </a:rPr>
            <a:t> costs per student</a:t>
          </a:r>
        </a:p>
      </cdr:txBody>
    </cdr:sp>
  </cdr:relSizeAnchor>
  <cdr:relSizeAnchor xmlns:cdr="http://schemas.openxmlformats.org/drawingml/2006/chartDrawing">
    <cdr:from>
      <cdr:x>0.0915</cdr:x>
      <cdr:y>0.32675</cdr:y>
    </cdr:from>
    <cdr:to>
      <cdr:x>0.1965</cdr:x>
      <cdr:y>0.4045</cdr:y>
    </cdr:to>
    <cdr:sp>
      <cdr:nvSpPr>
        <cdr:cNvPr id="2" name="Rectangular Callout 2"/>
        <cdr:cNvSpPr>
          <a:spLocks/>
        </cdr:cNvSpPr>
      </cdr:nvSpPr>
      <cdr:spPr>
        <a:xfrm>
          <a:off x="790575" y="1866900"/>
          <a:ext cx="914400" cy="447675"/>
        </a:xfrm>
        <a:prstGeom prst="wedgeRectCallout">
          <a:avLst>
            <a:gd name="adj1" fmla="val -17949"/>
            <a:gd name="adj2" fmla="val 92287"/>
          </a:avLst>
        </a:prstGeom>
        <a:solidFill>
          <a:srgbClr val="FFFFFF"/>
        </a:solidFill>
        <a:ln w="25400" cmpd="sng">
          <a:solidFill>
            <a:srgbClr val="F79646"/>
          </a:solidFill>
          <a:headEnd type="none"/>
          <a:tailEnd type="none"/>
        </a:ln>
      </cdr:spPr>
      <cdr:txBody>
        <a:bodyPr vertOverflow="clip" wrap="square"/>
        <a:p>
          <a:pPr algn="l">
            <a:defRPr/>
          </a:pPr>
          <a:r>
            <a:rPr lang="en-US" cap="none" sz="1100" b="0" i="0" u="none" baseline="0">
              <a:solidFill>
                <a:srgbClr val="000000"/>
              </a:solidFill>
            </a:rPr>
            <a:t>Variable cost per student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24525"/>
    <xdr:graphicFrame>
      <xdr:nvGraphicFramePr>
        <xdr:cNvPr id="1" name="Shape 1025"/>
        <xdr:cNvGraphicFramePr/>
      </xdr:nvGraphicFramePr>
      <xdr:xfrm>
        <a:off x="0" y="0"/>
        <a:ext cx="8677275"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0.06425</cdr:x>
      <cdr:y>0.1575</cdr:y>
    </cdr:from>
    <cdr:to>
      <cdr:x>0.065</cdr:x>
      <cdr:y>0.63475</cdr:y>
    </cdr:to>
    <cdr:sp>
      <cdr:nvSpPr>
        <cdr:cNvPr id="1" name="Straight Arrow Connector 2"/>
        <cdr:cNvSpPr>
          <a:spLocks/>
        </cdr:cNvSpPr>
      </cdr:nvSpPr>
      <cdr:spPr>
        <a:xfrm flipH="1">
          <a:off x="590550" y="895350"/>
          <a:ext cx="9525" cy="2724150"/>
        </a:xfrm>
        <a:prstGeom prst="straightConnector1">
          <a:avLst/>
        </a:prstGeom>
        <a:noFill/>
        <a:ln w="9525" cmpd="sng">
          <a:solidFill>
            <a:srgbClr val="4A7EBB"/>
          </a:solidFill>
          <a:headEnd type="none"/>
          <a:tailEnd type="arrow"/>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0.2255</cdr:x>
      <cdr:y>0.091</cdr:y>
    </cdr:from>
    <cdr:to>
      <cdr:x>0.312</cdr:x>
      <cdr:y>0.13725</cdr:y>
    </cdr:to>
    <cdr:sp>
      <cdr:nvSpPr>
        <cdr:cNvPr id="2" name="Rectangular Callout 3"/>
        <cdr:cNvSpPr>
          <a:spLocks/>
        </cdr:cNvSpPr>
      </cdr:nvSpPr>
      <cdr:spPr>
        <a:xfrm>
          <a:off x="2095500" y="514350"/>
          <a:ext cx="800100" cy="266700"/>
        </a:xfrm>
        <a:prstGeom prst="wedgeRectCallout">
          <a:avLst>
            <a:gd name="adj1" fmla="val -16180"/>
            <a:gd name="adj2" fmla="val 156421"/>
          </a:avLst>
        </a:prstGeom>
        <a:solidFill>
          <a:srgbClr val="FFFFFF"/>
        </a:solidFill>
        <a:ln w="25400" cmpd="sng">
          <a:solidFill>
            <a:srgbClr val="F79646"/>
          </a:solidFill>
          <a:headEnd type="none"/>
          <a:tailEnd type="none"/>
        </a:ln>
      </cdr:spPr>
      <cdr:txBody>
        <a:bodyPr vertOverflow="clip" wrap="square"/>
        <a:p>
          <a:pPr algn="l">
            <a:defRPr/>
          </a:pPr>
          <a:r>
            <a:rPr lang="en-US" cap="none" sz="1100" b="0" i="0" u="none" baseline="0">
              <a:solidFill>
                <a:srgbClr val="000000"/>
              </a:solidFill>
            </a:rPr>
            <a:t>Income</a:t>
          </a:r>
        </a:p>
      </cdr:txBody>
    </cdr:sp>
  </cdr:relSizeAnchor>
  <cdr:relSizeAnchor xmlns:cdr="http://schemas.openxmlformats.org/drawingml/2006/chartDrawing">
    <cdr:from>
      <cdr:x>0.096</cdr:x>
      <cdr:y>0.08575</cdr:y>
    </cdr:from>
    <cdr:to>
      <cdr:x>0.20675</cdr:x>
      <cdr:y>0.13725</cdr:y>
    </cdr:to>
    <cdr:sp>
      <cdr:nvSpPr>
        <cdr:cNvPr id="3" name="Rectangular Callout 4"/>
        <cdr:cNvSpPr>
          <a:spLocks/>
        </cdr:cNvSpPr>
      </cdr:nvSpPr>
      <cdr:spPr>
        <a:xfrm>
          <a:off x="885825" y="485775"/>
          <a:ext cx="1028700" cy="295275"/>
        </a:xfrm>
        <a:prstGeom prst="wedgeRectCallout">
          <a:avLst>
            <a:gd name="adj1" fmla="val -13560"/>
            <a:gd name="adj2" fmla="val 159273"/>
          </a:avLst>
        </a:prstGeom>
        <a:solidFill>
          <a:srgbClr val="FFFFFF"/>
        </a:solidFill>
        <a:ln w="25400" cmpd="sng">
          <a:solidFill>
            <a:srgbClr val="F79646"/>
          </a:solidFill>
          <a:headEnd type="none"/>
          <a:tailEnd type="none"/>
        </a:ln>
      </cdr:spPr>
      <cdr:txBody>
        <a:bodyPr vertOverflow="clip" wrap="square"/>
        <a:p>
          <a:pPr algn="l">
            <a:defRPr/>
          </a:pPr>
          <a:r>
            <a:rPr lang="en-US" cap="none" sz="1100" b="0" i="0" u="none" baseline="0">
              <a:solidFill>
                <a:srgbClr val="000000"/>
              </a:solidFill>
            </a:rPr>
            <a:t>Total costs</a:t>
          </a:r>
        </a:p>
      </cdr:txBody>
    </cdr:sp>
  </cdr:relSizeAnchor>
  <cdr:relSizeAnchor xmlns:cdr="http://schemas.openxmlformats.org/drawingml/2006/chartDrawing">
    <cdr:from>
      <cdr:x>0.079</cdr:x>
      <cdr:y>0.212</cdr:y>
    </cdr:from>
    <cdr:to>
      <cdr:x>0.1815</cdr:x>
      <cdr:y>0.26325</cdr:y>
    </cdr:to>
    <cdr:sp>
      <cdr:nvSpPr>
        <cdr:cNvPr id="4" name="Rectangular Callout 5"/>
        <cdr:cNvSpPr>
          <a:spLocks/>
        </cdr:cNvSpPr>
      </cdr:nvSpPr>
      <cdr:spPr>
        <a:xfrm>
          <a:off x="733425" y="1209675"/>
          <a:ext cx="952500" cy="295275"/>
        </a:xfrm>
        <a:prstGeom prst="wedgeRectCallout">
          <a:avLst>
            <a:gd name="adj1" fmla="val -21824"/>
            <a:gd name="adj2" fmla="val 133467"/>
          </a:avLst>
        </a:prstGeom>
        <a:solidFill>
          <a:srgbClr val="FFFFFF"/>
        </a:solidFill>
        <a:ln w="25400" cmpd="sng">
          <a:solidFill>
            <a:srgbClr val="F79646"/>
          </a:solidFill>
          <a:headEnd type="none"/>
          <a:tailEnd type="none"/>
        </a:ln>
      </cdr:spPr>
      <cdr:txBody>
        <a:bodyPr vertOverflow="clip" wrap="square"/>
        <a:p>
          <a:pPr algn="l">
            <a:defRPr/>
          </a:pPr>
          <a:r>
            <a:rPr lang="en-US" cap="none" sz="1100" b="0" i="0" u="none" baseline="0">
              <a:solidFill>
                <a:srgbClr val="000000"/>
              </a:solidFill>
            </a:rPr>
            <a:t>Fixed</a:t>
          </a:r>
          <a:r>
            <a:rPr lang="en-US" cap="none" sz="1100" b="0" i="0" u="none" baseline="0">
              <a:solidFill>
                <a:srgbClr val="000000"/>
              </a:solidFill>
            </a:rPr>
            <a:t> costs</a:t>
          </a:r>
        </a:p>
      </cdr:txBody>
    </cdr:sp>
  </cdr:relSizeAnchor>
  <cdr:relSizeAnchor xmlns:cdr="http://schemas.openxmlformats.org/drawingml/2006/chartDrawing">
    <cdr:from>
      <cdr:x>0.2245</cdr:x>
      <cdr:y>0.235</cdr:y>
    </cdr:from>
    <cdr:to>
      <cdr:x>0.31025</cdr:x>
      <cdr:y>0.31325</cdr:y>
    </cdr:to>
    <cdr:sp>
      <cdr:nvSpPr>
        <cdr:cNvPr id="5" name="Rectangular Callout 6"/>
        <cdr:cNvSpPr>
          <a:spLocks/>
        </cdr:cNvSpPr>
      </cdr:nvSpPr>
      <cdr:spPr>
        <a:xfrm>
          <a:off x="2085975" y="1343025"/>
          <a:ext cx="800100" cy="447675"/>
        </a:xfrm>
        <a:prstGeom prst="wedgeRectCallout">
          <a:avLst>
            <a:gd name="adj1" fmla="val -74949"/>
            <a:gd name="adj2" fmla="val 67250"/>
          </a:avLst>
        </a:prstGeom>
        <a:solidFill>
          <a:srgbClr val="FFFFFF"/>
        </a:solidFill>
        <a:ln w="25400" cmpd="sng">
          <a:solidFill>
            <a:srgbClr val="F79646"/>
          </a:solidFill>
          <a:headEnd type="none"/>
          <a:tailEnd type="none"/>
        </a:ln>
      </cdr:spPr>
      <cdr:txBody>
        <a:bodyPr vertOverflow="clip" wrap="square"/>
        <a:p>
          <a:pPr algn="l">
            <a:defRPr/>
          </a:pPr>
          <a:r>
            <a:rPr lang="en-US" cap="none" sz="1100" b="0" i="0" u="none" baseline="0">
              <a:solidFill>
                <a:srgbClr val="000000"/>
              </a:solidFill>
            </a:rPr>
            <a:t>Break even point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15000"/>
    <xdr:graphicFrame>
      <xdr:nvGraphicFramePr>
        <xdr:cNvPr id="1" name="Shape 1025"/>
        <xdr:cNvGraphicFramePr/>
      </xdr:nvGraphicFramePr>
      <xdr:xfrm>
        <a:off x="0" y="0"/>
        <a:ext cx="9296400"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8"/>
  <sheetViews>
    <sheetView tabSelected="1" zoomScalePageLayoutView="0" workbookViewId="0" topLeftCell="A1">
      <selection activeCell="J37" sqref="J37"/>
    </sheetView>
  </sheetViews>
  <sheetFormatPr defaultColWidth="11.421875" defaultRowHeight="12.75"/>
  <cols>
    <col min="1" max="1" width="3.00390625" style="0" bestFit="1" customWidth="1"/>
    <col min="2" max="2" width="34.57421875" style="0" customWidth="1"/>
    <col min="3" max="3" width="22.421875" style="0" bestFit="1" customWidth="1"/>
    <col min="4" max="4" width="11.7109375" style="0" bestFit="1" customWidth="1"/>
    <col min="5" max="5" width="13.8515625" style="0" bestFit="1" customWidth="1"/>
    <col min="6" max="6" width="18.421875" style="0" bestFit="1" customWidth="1"/>
    <col min="7" max="7" width="3.7109375" style="0" bestFit="1" customWidth="1"/>
    <col min="8" max="10" width="11.421875" style="0" customWidth="1"/>
    <col min="11" max="11" width="6.421875" style="0" bestFit="1" customWidth="1"/>
    <col min="12" max="12" width="20.00390625" style="0" bestFit="1" customWidth="1"/>
  </cols>
  <sheetData>
    <row r="1" spans="1:6" ht="15.75">
      <c r="A1" s="2">
        <v>1</v>
      </c>
      <c r="B1" s="3" t="s">
        <v>94</v>
      </c>
      <c r="C1" s="6" t="s">
        <v>0</v>
      </c>
      <c r="D1" s="7" t="s">
        <v>1</v>
      </c>
      <c r="E1" s="7" t="s">
        <v>2</v>
      </c>
      <c r="F1" s="31" t="s">
        <v>3</v>
      </c>
    </row>
    <row r="2" spans="1:8" ht="12.75">
      <c r="A2">
        <f>A1+1</f>
        <v>2</v>
      </c>
      <c r="B2" s="1" t="s">
        <v>97</v>
      </c>
      <c r="C2" t="s">
        <v>60</v>
      </c>
      <c r="D2" s="21"/>
      <c r="F2" s="10"/>
      <c r="G2" s="10"/>
      <c r="H2" s="10"/>
    </row>
    <row r="3" spans="1:8" ht="12.75">
      <c r="A3">
        <f aca="true" t="shared" si="0" ref="A3:A38">A2+1</f>
        <v>3</v>
      </c>
      <c r="B3" s="1" t="s">
        <v>98</v>
      </c>
      <c r="C3" t="s">
        <v>60</v>
      </c>
      <c r="D3" s="21"/>
      <c r="F3" s="10"/>
      <c r="G3" s="10"/>
      <c r="H3" s="10"/>
    </row>
    <row r="4" spans="1:8" ht="12.75">
      <c r="A4">
        <f t="shared" si="0"/>
        <v>4</v>
      </c>
      <c r="B4" s="33" t="s">
        <v>88</v>
      </c>
      <c r="C4" s="34"/>
      <c r="D4" s="35"/>
      <c r="E4" s="34"/>
      <c r="F4" s="36"/>
      <c r="G4" s="38" t="s">
        <v>89</v>
      </c>
      <c r="H4" s="10"/>
    </row>
    <row r="5" spans="1:8" ht="15.75">
      <c r="A5">
        <f t="shared" si="0"/>
        <v>5</v>
      </c>
      <c r="B5" s="3" t="s">
        <v>90</v>
      </c>
      <c r="C5" s="4"/>
      <c r="D5" s="5"/>
      <c r="E5" s="5"/>
      <c r="F5" s="2"/>
      <c r="G5" s="38"/>
      <c r="H5" s="10"/>
    </row>
    <row r="6" spans="1:12" ht="12.75">
      <c r="A6">
        <f t="shared" si="0"/>
        <v>6</v>
      </c>
      <c r="B6" s="6" t="s">
        <v>4</v>
      </c>
      <c r="C6" s="6" t="s">
        <v>0</v>
      </c>
      <c r="D6" s="7" t="s">
        <v>1</v>
      </c>
      <c r="E6" s="7" t="s">
        <v>2</v>
      </c>
      <c r="F6" s="31" t="s">
        <v>3</v>
      </c>
      <c r="G6" s="10"/>
      <c r="H6" s="10"/>
      <c r="L6" t="s">
        <v>108</v>
      </c>
    </row>
    <row r="7" spans="1:12" ht="12.75">
      <c r="A7">
        <f t="shared" si="0"/>
        <v>7</v>
      </c>
      <c r="B7" s="1" t="s">
        <v>99</v>
      </c>
      <c r="C7" t="s">
        <v>60</v>
      </c>
      <c r="D7" s="21"/>
      <c r="G7" s="10"/>
      <c r="H7" s="10"/>
      <c r="J7" s="53"/>
      <c r="K7" s="54" t="s">
        <v>107</v>
      </c>
      <c r="L7" s="54" t="s">
        <v>104</v>
      </c>
    </row>
    <row r="8" spans="1:12" ht="12.75">
      <c r="A8">
        <f t="shared" si="0"/>
        <v>8</v>
      </c>
      <c r="B8" s="1" t="s">
        <v>100</v>
      </c>
      <c r="C8" t="s">
        <v>60</v>
      </c>
      <c r="D8" s="21"/>
      <c r="G8" s="10"/>
      <c r="H8" s="10"/>
      <c r="J8" s="54" t="s">
        <v>106</v>
      </c>
      <c r="K8" s="53"/>
      <c r="L8" s="54"/>
    </row>
    <row r="9" spans="1:12" ht="12.75">
      <c r="A9">
        <f t="shared" si="0"/>
        <v>9</v>
      </c>
      <c r="B9" s="1" t="s">
        <v>5</v>
      </c>
      <c r="C9" t="s">
        <v>61</v>
      </c>
      <c r="G9" s="10"/>
      <c r="H9" s="10"/>
      <c r="J9" s="54" t="s">
        <v>103</v>
      </c>
      <c r="K9" s="54"/>
      <c r="L9" s="54"/>
    </row>
    <row r="10" spans="1:10" ht="12.75">
      <c r="A10">
        <f t="shared" si="0"/>
        <v>10</v>
      </c>
      <c r="B10" s="1" t="s">
        <v>40</v>
      </c>
      <c r="C10" t="s">
        <v>62</v>
      </c>
      <c r="G10" s="10"/>
      <c r="H10" s="10"/>
      <c r="J10" s="52"/>
    </row>
    <row r="11" spans="1:10" ht="12.75">
      <c r="A11">
        <f t="shared" si="0"/>
        <v>11</v>
      </c>
      <c r="B11" s="1" t="s">
        <v>6</v>
      </c>
      <c r="C11" t="s">
        <v>63</v>
      </c>
      <c r="G11" s="10"/>
      <c r="H11" s="10"/>
      <c r="J11" s="52"/>
    </row>
    <row r="12" spans="1:8" ht="12.75">
      <c r="A12">
        <f t="shared" si="0"/>
        <v>12</v>
      </c>
      <c r="B12" s="1" t="s">
        <v>49</v>
      </c>
      <c r="C12" t="s">
        <v>63</v>
      </c>
      <c r="G12" s="10"/>
      <c r="H12" s="10"/>
    </row>
    <row r="13" spans="1:8" ht="12.75">
      <c r="A13">
        <f t="shared" si="0"/>
        <v>13</v>
      </c>
      <c r="B13" s="6" t="s">
        <v>41</v>
      </c>
      <c r="C13" s="6" t="s">
        <v>0</v>
      </c>
      <c r="D13" s="7" t="s">
        <v>1</v>
      </c>
      <c r="E13" s="7" t="s">
        <v>2</v>
      </c>
      <c r="F13" s="31" t="s">
        <v>3</v>
      </c>
      <c r="G13" s="10"/>
      <c r="H13" s="10"/>
    </row>
    <row r="14" spans="1:8" ht="12.75">
      <c r="A14">
        <f t="shared" si="0"/>
        <v>14</v>
      </c>
      <c r="B14" s="1" t="s">
        <v>101</v>
      </c>
      <c r="C14" t="s">
        <v>64</v>
      </c>
      <c r="F14" s="10"/>
      <c r="G14" s="10"/>
      <c r="H14" s="10"/>
    </row>
    <row r="15" spans="1:8" ht="12.75">
      <c r="A15">
        <f t="shared" si="0"/>
        <v>15</v>
      </c>
      <c r="B15" s="1" t="s">
        <v>78</v>
      </c>
      <c r="C15" t="s">
        <v>64</v>
      </c>
      <c r="F15" s="10"/>
      <c r="G15" s="10"/>
      <c r="H15" s="10"/>
    </row>
    <row r="16" spans="1:8" ht="12.75">
      <c r="A16">
        <f t="shared" si="0"/>
        <v>16</v>
      </c>
      <c r="B16" s="1" t="s">
        <v>79</v>
      </c>
      <c r="C16" t="s">
        <v>64</v>
      </c>
      <c r="F16" s="10"/>
      <c r="G16" s="10"/>
      <c r="H16" s="10"/>
    </row>
    <row r="17" spans="1:8" ht="12.75">
      <c r="A17">
        <f t="shared" si="0"/>
        <v>17</v>
      </c>
      <c r="B17" s="6" t="s">
        <v>42</v>
      </c>
      <c r="C17" s="6" t="s">
        <v>0</v>
      </c>
      <c r="D17" s="7" t="s">
        <v>1</v>
      </c>
      <c r="E17" s="7" t="s">
        <v>2</v>
      </c>
      <c r="F17" s="31" t="s">
        <v>3</v>
      </c>
      <c r="G17" s="10"/>
      <c r="H17" s="10"/>
    </row>
    <row r="18" spans="1:8" ht="12.75">
      <c r="A18">
        <f t="shared" si="0"/>
        <v>18</v>
      </c>
      <c r="B18" s="1" t="s">
        <v>80</v>
      </c>
      <c r="C18" t="s">
        <v>65</v>
      </c>
      <c r="F18" s="10"/>
      <c r="G18" s="10"/>
      <c r="H18" s="10"/>
    </row>
    <row r="19" spans="1:8" ht="12.75">
      <c r="A19">
        <f t="shared" si="0"/>
        <v>19</v>
      </c>
      <c r="B19" s="33" t="s">
        <v>75</v>
      </c>
      <c r="C19" s="34"/>
      <c r="D19" s="34"/>
      <c r="E19" s="34"/>
      <c r="F19" s="36"/>
      <c r="G19" s="38" t="s">
        <v>50</v>
      </c>
      <c r="H19" s="10"/>
    </row>
    <row r="20" spans="1:8" ht="15.75">
      <c r="A20">
        <f t="shared" si="0"/>
        <v>20</v>
      </c>
      <c r="B20" s="3" t="s">
        <v>91</v>
      </c>
      <c r="C20" s="4"/>
      <c r="D20" s="5"/>
      <c r="E20" s="5"/>
      <c r="F20" s="28"/>
      <c r="G20" s="38"/>
      <c r="H20" s="10"/>
    </row>
    <row r="21" spans="1:8" s="22" customFormat="1" ht="12.75">
      <c r="A21">
        <f t="shared" si="0"/>
        <v>21</v>
      </c>
      <c r="B21" s="23" t="s">
        <v>43</v>
      </c>
      <c r="C21" t="s">
        <v>66</v>
      </c>
      <c r="D21"/>
      <c r="E21"/>
      <c r="G21" s="39"/>
      <c r="H21" s="32"/>
    </row>
    <row r="22" spans="1:11" ht="12.75">
      <c r="A22">
        <f t="shared" si="0"/>
        <v>22</v>
      </c>
      <c r="B22" t="s">
        <v>44</v>
      </c>
      <c r="C22" t="s">
        <v>66</v>
      </c>
      <c r="F22" s="22"/>
      <c r="G22" s="39"/>
      <c r="H22" s="32"/>
      <c r="K22" s="52" t="s">
        <v>105</v>
      </c>
    </row>
    <row r="23" spans="1:8" ht="12.75">
      <c r="A23">
        <f t="shared" si="0"/>
        <v>23</v>
      </c>
      <c r="B23" s="33" t="s">
        <v>76</v>
      </c>
      <c r="C23" s="34"/>
      <c r="D23" s="34"/>
      <c r="E23" s="34"/>
      <c r="F23" s="36"/>
      <c r="G23" s="38" t="s">
        <v>51</v>
      </c>
      <c r="H23" s="32"/>
    </row>
    <row r="24" spans="1:8" ht="12.75">
      <c r="A24">
        <f t="shared" si="0"/>
        <v>24</v>
      </c>
      <c r="B24" s="33" t="s">
        <v>77</v>
      </c>
      <c r="C24" s="34"/>
      <c r="D24" s="34"/>
      <c r="E24" s="34"/>
      <c r="F24" s="36"/>
      <c r="G24" s="39" t="s">
        <v>82</v>
      </c>
      <c r="H24" s="32"/>
    </row>
    <row r="25" spans="1:7" ht="15.75">
      <c r="A25">
        <f t="shared" si="0"/>
        <v>25</v>
      </c>
      <c r="B25" s="3" t="s">
        <v>92</v>
      </c>
      <c r="C25" s="4"/>
      <c r="D25" s="5"/>
      <c r="E25" s="5"/>
      <c r="F25" s="19"/>
      <c r="G25" s="9"/>
    </row>
    <row r="26" spans="1:7" ht="12.75">
      <c r="A26">
        <f t="shared" si="0"/>
        <v>26</v>
      </c>
      <c r="B26" s="6" t="s">
        <v>9</v>
      </c>
      <c r="C26" s="6" t="s">
        <v>0</v>
      </c>
      <c r="D26" s="7" t="s">
        <v>1</v>
      </c>
      <c r="E26" s="7" t="s">
        <v>2</v>
      </c>
      <c r="F26" s="8" t="s">
        <v>8</v>
      </c>
      <c r="G26" s="9"/>
    </row>
    <row r="27" spans="1:7" ht="12.75">
      <c r="A27">
        <f t="shared" si="0"/>
        <v>27</v>
      </c>
      <c r="B27" s="1" t="s">
        <v>10</v>
      </c>
      <c r="C27" t="s">
        <v>67</v>
      </c>
      <c r="F27" s="21"/>
      <c r="G27" s="40"/>
    </row>
    <row r="28" spans="1:13" ht="12.75">
      <c r="A28">
        <f t="shared" si="0"/>
        <v>28</v>
      </c>
      <c r="B28" s="1" t="s">
        <v>45</v>
      </c>
      <c r="C28" t="s">
        <v>68</v>
      </c>
      <c r="F28" s="21"/>
      <c r="G28" s="40"/>
      <c r="M28" s="52" t="s">
        <v>109</v>
      </c>
    </row>
    <row r="29" spans="1:7" ht="12.75">
      <c r="A29">
        <f t="shared" si="0"/>
        <v>29</v>
      </c>
      <c r="B29" s="1" t="s">
        <v>46</v>
      </c>
      <c r="C29" t="s">
        <v>69</v>
      </c>
      <c r="F29" s="21"/>
      <c r="G29" s="40"/>
    </row>
    <row r="30" spans="1:7" ht="12.75">
      <c r="A30">
        <f t="shared" si="0"/>
        <v>30</v>
      </c>
      <c r="B30" s="6" t="s">
        <v>7</v>
      </c>
      <c r="C30" s="6" t="s">
        <v>0</v>
      </c>
      <c r="D30" s="7" t="s">
        <v>1</v>
      </c>
      <c r="E30" s="25" t="s">
        <v>2</v>
      </c>
      <c r="F30" s="26" t="s">
        <v>8</v>
      </c>
      <c r="G30" s="40"/>
    </row>
    <row r="31" spans="1:7" ht="12.75">
      <c r="A31">
        <f t="shared" si="0"/>
        <v>31</v>
      </c>
      <c r="B31" s="1" t="s">
        <v>53</v>
      </c>
      <c r="C31" t="s">
        <v>66</v>
      </c>
      <c r="F31" s="21"/>
      <c r="G31" s="40"/>
    </row>
    <row r="32" spans="1:7" ht="12.75">
      <c r="A32">
        <f t="shared" si="0"/>
        <v>32</v>
      </c>
      <c r="B32" s="1" t="s">
        <v>52</v>
      </c>
      <c r="C32" t="s">
        <v>65</v>
      </c>
      <c r="F32" s="21"/>
      <c r="G32" s="40"/>
    </row>
    <row r="33" spans="1:7" ht="12.75">
      <c r="A33">
        <f t="shared" si="0"/>
        <v>33</v>
      </c>
      <c r="B33" s="1" t="s">
        <v>47</v>
      </c>
      <c r="C33" t="s">
        <v>70</v>
      </c>
      <c r="F33" s="21"/>
      <c r="G33" s="40"/>
    </row>
    <row r="34" spans="1:7" ht="12.75">
      <c r="A34">
        <f t="shared" si="0"/>
        <v>34</v>
      </c>
      <c r="B34" s="1" t="s">
        <v>71</v>
      </c>
      <c r="C34" t="s">
        <v>72</v>
      </c>
      <c r="F34" s="21"/>
      <c r="G34" s="40"/>
    </row>
    <row r="35" spans="1:7" ht="12.75">
      <c r="A35">
        <f t="shared" si="0"/>
        <v>35</v>
      </c>
      <c r="B35" t="s">
        <v>59</v>
      </c>
      <c r="C35" t="s">
        <v>73</v>
      </c>
      <c r="F35" s="21"/>
      <c r="G35" s="40"/>
    </row>
    <row r="36" spans="1:7" ht="12.75">
      <c r="A36">
        <f t="shared" si="0"/>
        <v>36</v>
      </c>
      <c r="B36" s="33" t="s">
        <v>81</v>
      </c>
      <c r="C36" s="34"/>
      <c r="D36" s="34"/>
      <c r="E36" s="34"/>
      <c r="F36" s="37"/>
      <c r="G36" s="9" t="s">
        <v>86</v>
      </c>
    </row>
    <row r="37" spans="1:7" ht="12.75">
      <c r="A37">
        <f t="shared" si="0"/>
        <v>37</v>
      </c>
      <c r="B37" s="24" t="s">
        <v>93</v>
      </c>
      <c r="C37" s="4"/>
      <c r="D37" s="5"/>
      <c r="E37" s="5"/>
      <c r="F37" s="27" t="s">
        <v>48</v>
      </c>
      <c r="G37" s="9"/>
    </row>
    <row r="38" spans="1:7" ht="12.75">
      <c r="A38">
        <f t="shared" si="0"/>
        <v>38</v>
      </c>
      <c r="B38" s="34" t="s">
        <v>37</v>
      </c>
      <c r="C38" s="34" t="s">
        <v>74</v>
      </c>
      <c r="D38" s="34">
        <v>3</v>
      </c>
      <c r="E38" s="34">
        <v>395</v>
      </c>
      <c r="F38" s="34"/>
      <c r="G38" s="9" t="s">
        <v>87</v>
      </c>
    </row>
  </sheetData>
  <sheetProtection/>
  <printOptions/>
  <pageMargins left="0.75" right="0.75" top="1" bottom="1" header="0.4921259845" footer="0.4921259845"/>
  <pageSetup horizontalDpi="1200" verticalDpi="12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D4:Q36"/>
  <sheetViews>
    <sheetView zoomScalePageLayoutView="0" workbookViewId="0" topLeftCell="B1">
      <selection activeCell="N21" sqref="N21"/>
    </sheetView>
  </sheetViews>
  <sheetFormatPr defaultColWidth="11.421875" defaultRowHeight="12.75"/>
  <cols>
    <col min="1" max="3" width="11.421875" style="0" customWidth="1"/>
    <col min="4" max="4" width="27.7109375" style="0" bestFit="1" customWidth="1"/>
    <col min="5" max="5" width="7.00390625" style="0" bestFit="1" customWidth="1"/>
    <col min="6" max="6" width="10.28125" style="0" bestFit="1" customWidth="1"/>
    <col min="7" max="8" width="9.7109375" style="0" bestFit="1" customWidth="1"/>
    <col min="9" max="9" width="19.421875" style="0" customWidth="1"/>
    <col min="10" max="10" width="12.57421875" style="0" bestFit="1" customWidth="1"/>
    <col min="11" max="11" width="9.140625" style="0" bestFit="1" customWidth="1"/>
    <col min="12" max="12" width="10.00390625" style="0" bestFit="1" customWidth="1"/>
    <col min="13" max="13" width="9.140625" style="0" bestFit="1" customWidth="1"/>
    <col min="14" max="14" width="14.00390625" style="0" bestFit="1" customWidth="1"/>
  </cols>
  <sheetData>
    <row r="4" spans="5:13" ht="12.75">
      <c r="E4" s="42"/>
      <c r="F4" s="42"/>
      <c r="G4" s="19" t="s">
        <v>11</v>
      </c>
      <c r="H4" s="19" t="s">
        <v>12</v>
      </c>
      <c r="I4" s="19" t="s">
        <v>13</v>
      </c>
      <c r="J4" s="19" t="s">
        <v>14</v>
      </c>
      <c r="K4" s="19" t="s">
        <v>15</v>
      </c>
      <c r="L4" s="19" t="s">
        <v>16</v>
      </c>
      <c r="M4" s="9" t="s">
        <v>39</v>
      </c>
    </row>
    <row r="5" spans="4:12" ht="12.75">
      <c r="D5" t="s">
        <v>17</v>
      </c>
      <c r="E5" s="42"/>
      <c r="F5" s="42"/>
      <c r="G5">
        <v>150</v>
      </c>
      <c r="H5">
        <v>150</v>
      </c>
      <c r="I5">
        <v>150</v>
      </c>
      <c r="J5">
        <v>150</v>
      </c>
      <c r="K5">
        <v>150</v>
      </c>
      <c r="L5">
        <v>150</v>
      </c>
    </row>
    <row r="6" spans="4:6" ht="12.75">
      <c r="D6" t="s">
        <v>18</v>
      </c>
      <c r="E6" s="42"/>
      <c r="F6" s="42"/>
    </row>
    <row r="7" spans="4:12" ht="12.75">
      <c r="D7" s="49"/>
      <c r="E7" s="50"/>
      <c r="F7" s="50"/>
      <c r="G7" s="50"/>
      <c r="H7" s="50"/>
      <c r="I7" s="50"/>
      <c r="J7" s="50"/>
      <c r="K7" s="50"/>
      <c r="L7" s="50"/>
    </row>
    <row r="8" spans="4:17" ht="12.75">
      <c r="D8" s="45" t="s">
        <v>54</v>
      </c>
      <c r="E8" s="46"/>
      <c r="F8" s="46"/>
      <c r="G8" s="46"/>
      <c r="H8" s="46"/>
      <c r="I8" s="46"/>
      <c r="J8" s="46"/>
      <c r="K8" s="46"/>
      <c r="L8" s="46"/>
      <c r="M8" s="10"/>
      <c r="Q8" s="10"/>
    </row>
    <row r="9" spans="4:12" ht="12.75">
      <c r="D9" s="45" t="s">
        <v>95</v>
      </c>
      <c r="E9" s="46"/>
      <c r="F9" s="48"/>
      <c r="G9" s="48"/>
      <c r="H9" s="48"/>
      <c r="I9" s="48"/>
      <c r="J9" s="48"/>
      <c r="K9" s="48"/>
      <c r="L9" s="48"/>
    </row>
    <row r="10" spans="4:13" ht="12.75">
      <c r="D10" s="45" t="s">
        <v>55</v>
      </c>
      <c r="E10" s="48"/>
      <c r="F10" s="48"/>
      <c r="G10" s="47"/>
      <c r="H10" s="47"/>
      <c r="I10" s="47"/>
      <c r="J10" s="47"/>
      <c r="K10" s="47"/>
      <c r="L10" s="47"/>
      <c r="M10" s="10"/>
    </row>
    <row r="11" spans="4:12" s="10" customFormat="1" ht="12.75">
      <c r="D11" s="10" t="s">
        <v>83</v>
      </c>
      <c r="E11" s="43"/>
      <c r="F11" s="43"/>
      <c r="G11" s="43"/>
      <c r="H11" s="43"/>
      <c r="I11" s="43"/>
      <c r="J11" s="43"/>
      <c r="K11" s="43"/>
      <c r="L11" s="43"/>
    </row>
    <row r="12" spans="4:12" s="10" customFormat="1" ht="12.75">
      <c r="D12" t="s">
        <v>96</v>
      </c>
      <c r="E12" s="43"/>
      <c r="F12" s="43"/>
      <c r="G12"/>
      <c r="H12"/>
      <c r="J12" s="43"/>
      <c r="K12" s="43"/>
      <c r="L12" s="43"/>
    </row>
    <row r="13" spans="4:13" s="10" customFormat="1" ht="12.75">
      <c r="D13" t="s">
        <v>57</v>
      </c>
      <c r="E13" s="42"/>
      <c r="F13" s="42"/>
      <c r="M13" s="10">
        <f>SUM(G13:L13)</f>
        <v>0</v>
      </c>
    </row>
    <row r="14" spans="4:13" s="10" customFormat="1" ht="12.75">
      <c r="D14" t="s">
        <v>58</v>
      </c>
      <c r="E14" s="43"/>
      <c r="F14" s="42"/>
      <c r="G14" s="29"/>
      <c r="H14" s="29"/>
      <c r="I14" s="29"/>
      <c r="J14" s="29"/>
      <c r="K14" s="29"/>
      <c r="L14" s="29"/>
      <c r="M14"/>
    </row>
    <row r="15" spans="4:12" ht="12.75">
      <c r="D15" t="s">
        <v>33</v>
      </c>
      <c r="E15" s="44"/>
      <c r="F15" s="44"/>
      <c r="G15" s="44"/>
      <c r="H15" s="44"/>
      <c r="I15" s="44"/>
      <c r="J15" s="44"/>
      <c r="K15" s="44"/>
      <c r="L15" s="44"/>
    </row>
    <row r="16" spans="4:12" ht="12.75">
      <c r="D16" t="s">
        <v>34</v>
      </c>
      <c r="E16" s="42"/>
      <c r="F16" s="42"/>
      <c r="G16" s="10"/>
      <c r="H16" s="10"/>
      <c r="I16" s="10"/>
      <c r="J16" s="10"/>
      <c r="K16" s="10"/>
      <c r="L16" s="10"/>
    </row>
    <row r="17" spans="4:12" ht="12.75">
      <c r="D17" t="s">
        <v>35</v>
      </c>
      <c r="E17" s="42"/>
      <c r="F17" s="42"/>
      <c r="G17" s="10"/>
      <c r="H17" s="10"/>
      <c r="I17" s="10"/>
      <c r="J17" s="10"/>
      <c r="K17" s="10"/>
      <c r="L17" s="10"/>
    </row>
    <row r="18" spans="4:12" ht="12.75">
      <c r="D18" t="s">
        <v>38</v>
      </c>
      <c r="E18" s="42"/>
      <c r="F18" s="42"/>
      <c r="G18" s="30"/>
      <c r="H18" s="30"/>
      <c r="I18" s="30"/>
      <c r="J18" s="30"/>
      <c r="K18" s="30"/>
      <c r="L18" s="30"/>
    </row>
    <row r="19" spans="4:6" ht="12.75">
      <c r="D19" t="s">
        <v>36</v>
      </c>
      <c r="E19" s="42"/>
      <c r="F19" s="42"/>
    </row>
    <row r="20" spans="4:12" ht="12.75">
      <c r="D20" t="s">
        <v>56</v>
      </c>
      <c r="E20" s="42"/>
      <c r="F20" s="42"/>
      <c r="G20" s="10"/>
      <c r="H20" s="10"/>
      <c r="I20" s="10"/>
      <c r="J20" s="10"/>
      <c r="K20" s="10"/>
      <c r="L20" s="10"/>
    </row>
    <row r="21" spans="4:7" ht="12.75">
      <c r="D21" t="s">
        <v>85</v>
      </c>
      <c r="E21" s="42"/>
      <c r="F21" s="42"/>
      <c r="G21" s="10"/>
    </row>
    <row r="23" spans="8:14" ht="12.75">
      <c r="H23" s="10"/>
      <c r="N23" s="41"/>
    </row>
    <row r="26" ht="12.75">
      <c r="N26" s="10"/>
    </row>
    <row r="27" spans="14:15" ht="12.75">
      <c r="N27" s="41"/>
      <c r="O27" s="41"/>
    </row>
    <row r="29" spans="7:10" ht="12.75">
      <c r="G29" s="11"/>
      <c r="H29" s="11"/>
      <c r="I29" s="12" t="s">
        <v>19</v>
      </c>
      <c r="J29" s="11"/>
    </row>
    <row r="30" spans="7:10" ht="12.75">
      <c r="G30" s="13" t="s">
        <v>20</v>
      </c>
      <c r="H30" s="13" t="s">
        <v>21</v>
      </c>
      <c r="I30" s="13" t="s">
        <v>22</v>
      </c>
      <c r="J30" s="20">
        <v>0.075</v>
      </c>
    </row>
    <row r="31" spans="7:10" ht="12.75">
      <c r="G31" s="13" t="s">
        <v>20</v>
      </c>
      <c r="H31" s="13" t="s">
        <v>23</v>
      </c>
      <c r="I31" s="13" t="s">
        <v>24</v>
      </c>
      <c r="J31" s="13">
        <v>3</v>
      </c>
    </row>
    <row r="32" spans="7:10" ht="12.75">
      <c r="G32" s="13" t="s">
        <v>20</v>
      </c>
      <c r="H32" s="13" t="s">
        <v>25</v>
      </c>
      <c r="I32" s="13" t="s">
        <v>26</v>
      </c>
      <c r="J32" s="14">
        <v>7200</v>
      </c>
    </row>
    <row r="33" spans="7:10" ht="12.75">
      <c r="G33" s="13"/>
      <c r="H33" s="11" t="s">
        <v>102</v>
      </c>
      <c r="I33" s="13"/>
      <c r="J33" s="51">
        <f>(1+J30)</f>
        <v>1.075</v>
      </c>
    </row>
    <row r="34" spans="7:10" ht="15.75">
      <c r="G34" s="11"/>
      <c r="H34" s="11" t="s">
        <v>84</v>
      </c>
      <c r="I34" s="11" t="s">
        <v>27</v>
      </c>
      <c r="J34" s="15">
        <f>POWER(J33,J31)</f>
        <v>1.2422968749999999</v>
      </c>
    </row>
    <row r="35" spans="7:10" ht="12.75">
      <c r="G35" s="11"/>
      <c r="H35" s="11" t="s">
        <v>28</v>
      </c>
      <c r="I35" s="11" t="s">
        <v>29</v>
      </c>
      <c r="J35" s="16">
        <f>J30*J34/(J34-1)</f>
        <v>0.38453762816792436</v>
      </c>
    </row>
    <row r="36" spans="7:10" ht="12.75">
      <c r="G36" s="17" t="s">
        <v>30</v>
      </c>
      <c r="H36" s="17" t="s">
        <v>31</v>
      </c>
      <c r="I36" s="17" t="s">
        <v>32</v>
      </c>
      <c r="J36" s="18">
        <f>J35*J32</f>
        <v>2768.6709228090554</v>
      </c>
    </row>
  </sheetData>
  <sheetProtection/>
  <printOptions/>
  <pageMargins left="0.75" right="0.75" top="1" bottom="1" header="0.4921259845" footer="0.4921259845"/>
  <pageSetup horizontalDpi="1200" verticalDpi="12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C3:I18"/>
  <sheetViews>
    <sheetView zoomScalePageLayoutView="0" workbookViewId="0" topLeftCell="B1">
      <selection activeCell="D5" sqref="D5:I5"/>
    </sheetView>
  </sheetViews>
  <sheetFormatPr defaultColWidth="11.421875" defaultRowHeight="12.75"/>
  <cols>
    <col min="1" max="2" width="11.421875" style="0" customWidth="1"/>
    <col min="3" max="3" width="22.140625" style="0" bestFit="1" customWidth="1"/>
  </cols>
  <sheetData>
    <row r="3" spans="4:9" ht="12.75">
      <c r="D3" s="19" t="s">
        <v>11</v>
      </c>
      <c r="E3" s="19" t="s">
        <v>12</v>
      </c>
      <c r="F3" s="19" t="s">
        <v>13</v>
      </c>
      <c r="G3" s="19" t="s">
        <v>14</v>
      </c>
      <c r="H3" s="19" t="s">
        <v>15</v>
      </c>
      <c r="I3" s="19" t="s">
        <v>16</v>
      </c>
    </row>
    <row r="4" spans="3:9" ht="12.75">
      <c r="C4" t="s">
        <v>17</v>
      </c>
      <c r="D4">
        <f>'Calculation template'!G5</f>
        <v>150</v>
      </c>
      <c r="E4">
        <f>'Calculation template'!H5</f>
        <v>150</v>
      </c>
      <c r="F4">
        <f>'Calculation template'!I5</f>
        <v>150</v>
      </c>
      <c r="G4">
        <f>'Calculation template'!J5</f>
        <v>150</v>
      </c>
      <c r="H4">
        <f>'Calculation template'!K5</f>
        <v>150</v>
      </c>
      <c r="I4">
        <f>'Calculation template'!L5</f>
        <v>150</v>
      </c>
    </row>
    <row r="5" spans="3:9" ht="12.75">
      <c r="C5" t="s">
        <v>18</v>
      </c>
    </row>
    <row r="6" spans="3:9" ht="12.75">
      <c r="C6" t="s">
        <v>58</v>
      </c>
      <c r="D6" s="29"/>
      <c r="E6" s="29"/>
      <c r="F6" s="29"/>
      <c r="G6" s="29"/>
      <c r="H6" s="29"/>
      <c r="I6" s="29"/>
    </row>
    <row r="7" spans="3:9" ht="12.75">
      <c r="C7" t="s">
        <v>33</v>
      </c>
      <c r="D7" s="29"/>
      <c r="E7" s="29"/>
      <c r="F7" s="29"/>
      <c r="G7" s="29"/>
      <c r="H7" s="29"/>
      <c r="I7" s="29"/>
    </row>
    <row r="8" spans="3:9" ht="12.75">
      <c r="C8" t="s">
        <v>34</v>
      </c>
      <c r="D8" s="10"/>
      <c r="E8" s="10"/>
      <c r="F8" s="10"/>
      <c r="G8" s="10"/>
      <c r="H8" s="10"/>
      <c r="I8" s="10"/>
    </row>
    <row r="9" spans="3:9" ht="12.75">
      <c r="C9" t="s">
        <v>35</v>
      </c>
      <c r="D9" s="10"/>
      <c r="E9" s="10"/>
      <c r="F9" s="10"/>
      <c r="G9" s="10"/>
      <c r="H9" s="10"/>
      <c r="I9" s="10"/>
    </row>
    <row r="10" spans="3:9" ht="12.75">
      <c r="C10" t="s">
        <v>38</v>
      </c>
      <c r="D10" s="30"/>
      <c r="E10" s="30"/>
      <c r="F10" s="30"/>
      <c r="G10" s="30"/>
      <c r="H10" s="30"/>
      <c r="I10" s="30"/>
    </row>
    <row r="11" ht="12.75">
      <c r="C11" t="s">
        <v>36</v>
      </c>
    </row>
    <row r="12" spans="3:9" ht="12.75">
      <c r="C12" t="s">
        <v>56</v>
      </c>
      <c r="D12" s="10"/>
      <c r="E12" s="10"/>
      <c r="F12" s="10"/>
      <c r="G12" s="10"/>
      <c r="H12" s="10"/>
      <c r="I12" s="10"/>
    </row>
    <row r="18" spans="4:9" ht="12.75">
      <c r="D18" s="10"/>
      <c r="E18" s="10"/>
      <c r="F18" s="10"/>
      <c r="G18" s="10"/>
      <c r="H18" s="10"/>
      <c r="I18" s="10"/>
    </row>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huelsmann</dc:creator>
  <cp:keywords/>
  <dc:description/>
  <cp:lastModifiedBy>Kay</cp:lastModifiedBy>
  <cp:lastPrinted>2004-10-11T10:50:56Z</cp:lastPrinted>
  <dcterms:created xsi:type="dcterms:W3CDTF">2001-10-04T20:38:53Z</dcterms:created>
  <dcterms:modified xsi:type="dcterms:W3CDTF">2016-02-15T09:37:21Z</dcterms:modified>
  <cp:category/>
  <cp:version/>
  <cp:contentType/>
  <cp:contentStatus/>
</cp:coreProperties>
</file>